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Noteneintrag!$A$1:$J$37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18" i="3" l="1"/>
  <c r="F10" i="3"/>
  <c r="G10" i="3" s="1"/>
  <c r="F9" i="3"/>
  <c r="G9" i="3" s="1"/>
  <c r="G17" i="3"/>
  <c r="G16" i="3"/>
  <c r="B9" i="3"/>
  <c r="B10" i="3" l="1"/>
  <c r="F8" i="3"/>
  <c r="G8" i="3" s="1"/>
  <c r="F7" i="3"/>
  <c r="G7" i="3" s="1"/>
  <c r="B8" i="3"/>
  <c r="B7" i="3"/>
  <c r="A5" i="3"/>
  <c r="G11" i="3" l="1"/>
  <c r="J11" i="3" s="1"/>
  <c r="E22" i="3" s="1"/>
  <c r="G25" i="3" l="1"/>
  <c r="G24" i="3"/>
  <c r="H1" i="3"/>
  <c r="A1" i="3"/>
  <c r="G22" i="3" l="1"/>
  <c r="J18" i="3"/>
  <c r="E23" i="3" s="1"/>
  <c r="G23" i="3" s="1"/>
  <c r="G26" i="3" l="1"/>
  <c r="J26" i="3" s="1"/>
</calcChain>
</file>

<file path=xl/sharedStrings.xml><?xml version="1.0" encoding="utf-8"?>
<sst xmlns="http://schemas.openxmlformats.org/spreadsheetml/2006/main" count="67" uniqueCount="56">
  <si>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</si>
  <si>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</si>
  <si>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</si>
  <si>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</si>
  <si>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</si>
  <si>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</si>
  <si>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</si>
  <si>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</si>
  <si>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</si>
  <si>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</si>
  <si>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</si>
  <si>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</si>
  <si>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</si>
  <si>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</si>
  <si>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</si>
  <si>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</si>
  <si>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</si>
  <si>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</si>
  <si>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</si>
  <si>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</si>
  <si>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</si>
  <si>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</si>
  <si>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</si>
  <si>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</si>
  <si>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</si>
  <si>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</si>
  <si>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</si>
  <si>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</si>
  <si>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</si>
  <si>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</si>
  <si>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</si>
  <si>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</si>
  <si>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</si>
  <si>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</si>
  <si>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</si>
  <si>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</si>
  <si>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</si>
  <si>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</si>
  <si>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</si>
  <si>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</si>
  <si>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Architekturmodellbauerin EFZ / Architekturmodellbauer EFZ</t>
  </si>
  <si>
    <t>Maquettiste d'architecture CFC</t>
  </si>
  <si>
    <t>Costruttrice di plastici architettonici AFC /</t>
  </si>
  <si>
    <t>Costruttore di plastici architettonici AFC</t>
  </si>
  <si>
    <t>Gemäss der Verordnung über die berufliche Grundbildung vom 27.07.2016 / Conforme à l'ordonnance sur la formation professionnelle initiale du 27.07.2016 / 
Conforme a l'ordinanza sulla formazione professionale di base del 27.07.2016</t>
  </si>
  <si>
    <t>Praktische Arbeit / Travail pratique / Lavoro pratico:</t>
  </si>
  <si>
    <t>Individuelle praktische Arbeit / Travail pratique individuel / Lavoro pratico individuale</t>
  </si>
  <si>
    <t>Position / Position / Posizione</t>
  </si>
  <si>
    <t>Bitte auswählen / Choisissez s.v.p. / prego scegliere</t>
  </si>
  <si>
    <t>Vorgegebene praktische Arbeit / Travail pratique prescrit / Lavoro pratico prestabilito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</si>
  <si>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</si>
  <si>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Planen der Aufträge und Organisiseren der Arbeit /
Planification des mandats et organisation du travail /
Gestione degli incarichi e organizzazione dei lavori</t>
  </si>
  <si>
    <t>Entwerfen und Gestalten von Architekturmodellen /
Création et réalisation de maquettes d’architecture /
Disegno e realizzazione di plastici architettonici</t>
  </si>
  <si>
    <t>Praktische Arbeit* /
Travail pratique* /
Lavoro pratico*</t>
  </si>
  <si>
    <t>Berufskenntnisse* /
Connaissances professionnelles* /
Conoscenze professionali*</t>
  </si>
  <si>
    <t>Erfahrungsnote** /
Note d’expérience** /
Nota dei luoghi di formazione**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</si>
</sst>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Protection="1"/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protection locked="0"/>
    </xf>
    <xf numFmtId="0" fontId="4" fillId="0" borderId="13" xfId="0" applyNumberFormat="1" applyFont="1" applyBorder="1" applyAlignment="1" applyProtection="1">
      <alignment horizontal="left" vertical="center" wrapText="1"/>
    </xf>
    <xf numFmtId="0" fontId="4" fillId="0" borderId="24" xfId="0" applyNumberFormat="1" applyFont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left" vertical="center"/>
      <protection locked="0"/>
    </xf>
    <xf numFmtId="164" fontId="6" fillId="0" borderId="2" xfId="0" applyNumberFormat="1" applyFont="1" applyFill="1" applyBorder="1" applyAlignment="1" applyProtection="1">
      <alignment horizontal="left" vertical="center"/>
      <protection locked="0"/>
    </xf>
    <xf numFmtId="164" fontId="6" fillId="0" borderId="3" xfId="0" applyNumberFormat="1" applyFont="1" applyFill="1" applyBorder="1" applyAlignment="1" applyProtection="1">
      <alignment horizontal="left" vertical="center"/>
      <protection locked="0"/>
    </xf>
    <xf numFmtId="164" fontId="6" fillId="0" borderId="13" xfId="0" applyNumberFormat="1" applyFont="1" applyFill="1" applyBorder="1" applyAlignment="1" applyProtection="1">
      <alignment horizontal="left" vertical="center"/>
      <protection locked="0"/>
    </xf>
    <xf numFmtId="164" fontId="6" fillId="0" borderId="24" xfId="0" applyNumberFormat="1" applyFont="1" applyFill="1" applyBorder="1" applyAlignment="1" applyProtection="1">
      <alignment horizontal="left" vertical="center"/>
      <protection locked="0"/>
    </xf>
    <xf numFmtId="164" fontId="6" fillId="0" borderId="9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3"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54603</v>
      </c>
      <c r="B1" s="71" t="s">
        <v>40</v>
      </c>
      <c r="C1" s="71"/>
      <c r="D1" s="71"/>
      <c r="E1" s="96"/>
      <c r="F1" s="95" t="s">
        <v>13</v>
      </c>
      <c r="G1" s="93"/>
    </row>
    <row r="2" spans="1:9" s="2" customFormat="1" ht="14.25" customHeight="1" x14ac:dyDescent="0.2">
      <c r="B2" s="71" t="s">
        <v>41</v>
      </c>
      <c r="C2" s="71"/>
      <c r="D2" s="71"/>
      <c r="E2" s="96"/>
      <c r="F2" s="95"/>
      <c r="G2" s="94"/>
    </row>
    <row r="3" spans="1:9" s="2" customFormat="1" ht="14.25" customHeight="1" x14ac:dyDescent="0.2">
      <c r="B3" s="71" t="s">
        <v>42</v>
      </c>
      <c r="C3" s="71"/>
      <c r="D3" s="71"/>
      <c r="E3" s="71"/>
      <c r="F3" s="70" t="s">
        <v>24</v>
      </c>
      <c r="G3" s="81"/>
    </row>
    <row r="4" spans="1:9" s="2" customFormat="1" ht="14.25" customHeight="1" x14ac:dyDescent="0.2">
      <c r="B4" s="71" t="s">
        <v>43</v>
      </c>
      <c r="C4" s="71"/>
      <c r="D4" s="71"/>
      <c r="E4" s="71"/>
      <c r="F4" s="70"/>
      <c r="G4" s="82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80" t="s">
        <v>15</v>
      </c>
      <c r="C7" s="80"/>
      <c r="D7" s="80"/>
      <c r="E7" s="80"/>
      <c r="F7" s="80"/>
      <c r="G7" s="13"/>
      <c r="H7" s="5"/>
    </row>
    <row r="8" spans="1:9" s="1" customFormat="1" ht="17.25" customHeight="1" thickBot="1" x14ac:dyDescent="0.25">
      <c r="A8" s="77" t="s">
        <v>16</v>
      </c>
      <c r="B8" s="78"/>
      <c r="C8" s="78"/>
      <c r="D8" s="78"/>
      <c r="E8" s="78"/>
      <c r="F8" s="78"/>
      <c r="G8" s="79"/>
      <c r="H8" s="5"/>
    </row>
    <row r="9" spans="1:9" s="2" customFormat="1" ht="11.25" customHeight="1" x14ac:dyDescent="0.15"/>
    <row r="10" spans="1:9" s="2" customFormat="1" ht="21" customHeight="1" x14ac:dyDescent="0.15">
      <c r="A10" s="76" t="s">
        <v>44</v>
      </c>
      <c r="B10" s="76"/>
      <c r="C10" s="76"/>
      <c r="D10" s="76"/>
      <c r="E10" s="76"/>
      <c r="F10" s="76"/>
      <c r="G10" s="76"/>
    </row>
    <row r="11" spans="1:9" s="1" customFormat="1" x14ac:dyDescent="0.2"/>
    <row r="12" spans="1:9" s="3" customFormat="1" ht="12" customHeight="1" x14ac:dyDescent="0.2">
      <c r="A12" s="75" t="s">
        <v>11</v>
      </c>
      <c r="B12" s="75"/>
      <c r="C12" s="75"/>
      <c r="D12" s="75"/>
      <c r="E12" s="75"/>
      <c r="F12" s="75"/>
      <c r="G12" s="75"/>
    </row>
    <row r="13" spans="1:9" s="2" customFormat="1" ht="9" x14ac:dyDescent="0.15"/>
    <row r="14" spans="1:9" s="2" customFormat="1" ht="9" customHeight="1" x14ac:dyDescent="0.15">
      <c r="A14" s="85" t="s">
        <v>0</v>
      </c>
      <c r="B14" s="85"/>
      <c r="C14" s="81"/>
      <c r="D14" s="81"/>
      <c r="E14" s="81"/>
      <c r="F14" s="81"/>
      <c r="G14" s="81"/>
    </row>
    <row r="15" spans="1:9" s="3" customFormat="1" ht="10.5" customHeight="1" x14ac:dyDescent="0.2">
      <c r="A15" s="85"/>
      <c r="B15" s="85"/>
      <c r="C15" s="82"/>
      <c r="D15" s="82"/>
      <c r="E15" s="82"/>
      <c r="F15" s="82"/>
      <c r="G15" s="82"/>
    </row>
    <row r="16" spans="1:9" s="2" customFormat="1" ht="13.5" customHeight="1" x14ac:dyDescent="0.15"/>
    <row r="17" spans="1:7" s="2" customFormat="1" ht="9" customHeight="1" x14ac:dyDescent="0.15">
      <c r="A17" s="85" t="s">
        <v>5</v>
      </c>
      <c r="B17" s="85"/>
      <c r="C17" s="83"/>
      <c r="D17" s="83"/>
      <c r="E17" s="83"/>
      <c r="F17" s="83"/>
      <c r="G17" s="83"/>
    </row>
    <row r="18" spans="1:7" s="3" customFormat="1" ht="12" customHeight="1" x14ac:dyDescent="0.2">
      <c r="A18" s="85"/>
      <c r="B18" s="85"/>
      <c r="C18" s="84"/>
      <c r="D18" s="84"/>
      <c r="E18" s="84"/>
      <c r="F18" s="84"/>
      <c r="G18" s="84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6" t="s">
        <v>1</v>
      </c>
      <c r="B21" s="87"/>
      <c r="C21" s="87"/>
      <c r="D21" s="87"/>
      <c r="E21" s="87"/>
      <c r="F21" s="87"/>
      <c r="G21" s="88"/>
    </row>
    <row r="22" spans="1:7" s="2" customFormat="1" ht="9" customHeight="1" x14ac:dyDescent="0.15">
      <c r="A22" s="72" t="s">
        <v>2</v>
      </c>
      <c r="B22" s="73"/>
      <c r="C22" s="73"/>
      <c r="D22" s="73"/>
      <c r="E22" s="73"/>
      <c r="F22" s="73"/>
      <c r="G22" s="74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9" t="s">
        <v>3</v>
      </c>
      <c r="B25" s="89"/>
      <c r="C25" s="89"/>
      <c r="D25" s="89"/>
      <c r="E25" s="89"/>
      <c r="F25" s="89"/>
      <c r="G25" s="89"/>
    </row>
    <row r="26" spans="1:7" s="2" customFormat="1" ht="9" x14ac:dyDescent="0.15"/>
    <row r="27" spans="1:7" s="2" customFormat="1" ht="30" customHeight="1" x14ac:dyDescent="0.15">
      <c r="A27" s="100" t="s">
        <v>10</v>
      </c>
      <c r="B27" s="100"/>
      <c r="C27" s="100"/>
      <c r="D27" s="100"/>
      <c r="E27" s="100"/>
      <c r="F27" s="100"/>
      <c r="G27" s="100"/>
    </row>
    <row r="28" spans="1:7" s="2" customFormat="1" ht="9" x14ac:dyDescent="0.15"/>
    <row r="29" spans="1:7" s="2" customFormat="1" ht="144" customHeight="1" x14ac:dyDescent="0.15">
      <c r="A29" s="97"/>
      <c r="B29" s="98"/>
      <c r="C29" s="98"/>
      <c r="D29" s="98"/>
      <c r="E29" s="98"/>
      <c r="F29" s="98"/>
      <c r="G29" s="99"/>
    </row>
    <row r="30" spans="1:7" s="2" customFormat="1" ht="9" x14ac:dyDescent="0.15"/>
    <row r="31" spans="1:7" s="2" customFormat="1" ht="9" customHeight="1" x14ac:dyDescent="0.15">
      <c r="A31" s="90" t="s">
        <v>25</v>
      </c>
      <c r="B31" s="90"/>
      <c r="C31" s="90"/>
      <c r="E31" s="90" t="s">
        <v>26</v>
      </c>
      <c r="F31" s="90"/>
      <c r="G31" s="90"/>
    </row>
    <row r="32" spans="1:7" s="2" customFormat="1" ht="9" x14ac:dyDescent="0.15">
      <c r="A32" s="90"/>
      <c r="B32" s="90"/>
      <c r="C32" s="90"/>
      <c r="E32" s="90"/>
      <c r="F32" s="90"/>
      <c r="G32" s="90"/>
    </row>
    <row r="33" spans="1:7" s="2" customFormat="1" ht="33.75" customHeight="1" x14ac:dyDescent="0.2">
      <c r="A33" s="94"/>
      <c r="B33" s="94"/>
      <c r="C33" s="94"/>
      <c r="E33" s="82"/>
      <c r="F33" s="82"/>
      <c r="G33" s="82"/>
    </row>
    <row r="34" spans="1:7" s="2" customFormat="1" ht="33.75" customHeight="1" x14ac:dyDescent="0.2">
      <c r="E34" s="92"/>
      <c r="F34" s="92"/>
      <c r="G34" s="92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91" t="s">
        <v>4</v>
      </c>
      <c r="B36" s="91"/>
      <c r="C36" s="91"/>
      <c r="D36" s="91"/>
      <c r="E36" s="91"/>
      <c r="F36" s="91"/>
      <c r="G36" s="91"/>
    </row>
    <row r="37" spans="1:7" s="2" customFormat="1" ht="9" x14ac:dyDescent="0.15">
      <c r="A37" s="91"/>
      <c r="B37" s="91"/>
      <c r="C37" s="91"/>
      <c r="D37" s="91"/>
      <c r="E37" s="91"/>
      <c r="F37" s="91"/>
      <c r="G37" s="91"/>
    </row>
    <row r="38" spans="1:7" s="2" customFormat="1" ht="12.75" customHeight="1" x14ac:dyDescent="0.15">
      <c r="A38" s="91"/>
      <c r="B38" s="91"/>
      <c r="C38" s="91"/>
      <c r="D38" s="91"/>
      <c r="E38" s="91"/>
      <c r="F38" s="91"/>
      <c r="G38" s="91"/>
    </row>
    <row r="39" spans="1:7" s="2" customFormat="1" ht="9" hidden="1" customHeight="1" x14ac:dyDescent="0.15">
      <c r="A39" s="91"/>
      <c r="B39" s="91"/>
      <c r="C39" s="91"/>
      <c r="D39" s="91"/>
      <c r="E39" s="91"/>
      <c r="F39" s="91"/>
      <c r="G39" s="91"/>
    </row>
    <row r="40" spans="1:7" s="2" customFormat="1" ht="9" customHeight="1" x14ac:dyDescent="0.15"/>
    <row r="41" spans="1:7" s="2" customFormat="1" ht="12" x14ac:dyDescent="0.2">
      <c r="A41" s="89" t="s">
        <v>9</v>
      </c>
      <c r="B41" s="89"/>
      <c r="C41" s="89"/>
      <c r="D41" s="89"/>
      <c r="E41" s="89"/>
      <c r="F41" s="89"/>
      <c r="G41" s="89"/>
    </row>
    <row r="42" spans="1:7" s="2" customFormat="1" ht="9" x14ac:dyDescent="0.15"/>
    <row r="43" spans="1:7" s="2" customFormat="1" ht="120.75" customHeight="1" x14ac:dyDescent="0.15"/>
  </sheetData>
  <sheetProtection algorithmName="SHA-512" hashValue="bFdMUCk2A4F8BUf/p2S7JK5KskYPqg5Rs1dLaluGJEXKudzqTKuHVFpqUZ1fQdvFz3F4Cy24A1lAKMJ+DaGP1Q==" saltValue="bi1IOhOrngLeI7RJJPtthw==" spinCount="100000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showZeros="0" zoomScaleNormal="100" workbookViewId="0">
      <selection activeCell="D3" sqref="D3:J3"/>
    </sheetView>
  </sheetViews>
  <sheetFormatPr baseColWidth="10" defaultRowHeight="12.75" x14ac:dyDescent="0.2"/>
  <cols>
    <col min="1" max="1" width="2.28515625" style="41" customWidth="1"/>
    <col min="2" max="4" width="18.71093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4" s="17" customFormat="1" ht="27" customHeight="1" x14ac:dyDescent="0.2">
      <c r="A1" s="120">
        <f>Vorderseite!A1</f>
        <v>54603</v>
      </c>
      <c r="B1" s="120"/>
      <c r="G1" s="28" t="s">
        <v>14</v>
      </c>
      <c r="H1" s="119">
        <f>Vorderseite!C14</f>
        <v>0</v>
      </c>
      <c r="I1" s="119"/>
      <c r="J1" s="119"/>
    </row>
    <row r="2" spans="1:14" s="17" customFormat="1" ht="13.5" customHeight="1" x14ac:dyDescent="0.15">
      <c r="L2" s="29">
        <v>1</v>
      </c>
    </row>
    <row r="3" spans="1:14" s="17" customFormat="1" ht="15" customHeight="1" x14ac:dyDescent="0.2">
      <c r="A3" s="127" t="s">
        <v>45</v>
      </c>
      <c r="B3" s="127"/>
      <c r="C3" s="127"/>
      <c r="D3" s="137" t="s">
        <v>48</v>
      </c>
      <c r="E3" s="137"/>
      <c r="F3" s="137"/>
      <c r="G3" s="137"/>
      <c r="H3" s="137"/>
      <c r="I3" s="137"/>
      <c r="J3" s="137"/>
      <c r="L3" s="29">
        <v>1.5</v>
      </c>
      <c r="N3" s="29" t="s">
        <v>48</v>
      </c>
    </row>
    <row r="4" spans="1:14" s="17" customFormat="1" ht="15" customHeight="1" x14ac:dyDescent="0.15">
      <c r="L4" s="29">
        <v>2</v>
      </c>
      <c r="N4" s="29" t="s">
        <v>46</v>
      </c>
    </row>
    <row r="5" spans="1:14" s="17" customFormat="1" ht="28.5" customHeight="1" x14ac:dyDescent="0.15">
      <c r="A5" s="118" t="str">
        <f>IF(D3="Vorgegebene praktische Arbeit / Travail pratique prescrit / Lavoro pratico prestabilito","Qualifikationsbereich Vorgegebene praktische Arbeit (32 Stunden) / Domaine de qualification Travail pratique prescrit (32 heures) / 
Campo di qualificazione Lavoro pratico prestabilito (32 ore)","Qualifikationsbereich Individuelle praktische Arbeit (40–120 Stunden) / Domaine de qualification Travail pratique individuel (40–120 heures) / Campo di qualificazione Lavoro pratico individuale (40–120 ore)")</f>
        <v>Qualifikationsbereich Individuelle praktische Arbeit (40–120 Stunden) / Domaine de qualification Travail pratique individuel (40–120 heures) / Campo di qualificazione Lavoro pratico individuale (40–120 ore)</v>
      </c>
      <c r="B5" s="118"/>
      <c r="C5" s="118"/>
      <c r="D5" s="118"/>
      <c r="E5" s="118"/>
      <c r="F5" s="118"/>
      <c r="G5" s="118"/>
      <c r="H5" s="118"/>
      <c r="I5" s="118"/>
      <c r="J5" s="118"/>
      <c r="L5" s="29">
        <v>2.5</v>
      </c>
      <c r="N5" s="69" t="s">
        <v>49</v>
      </c>
    </row>
    <row r="6" spans="1:14" s="32" customFormat="1" ht="28.5" customHeight="1" x14ac:dyDescent="0.15">
      <c r="A6" s="112" t="s">
        <v>47</v>
      </c>
      <c r="B6" s="113"/>
      <c r="C6" s="113"/>
      <c r="D6" s="114"/>
      <c r="E6" s="30" t="s">
        <v>27</v>
      </c>
      <c r="F6" s="31" t="s">
        <v>33</v>
      </c>
      <c r="G6" s="31" t="s">
        <v>22</v>
      </c>
      <c r="H6" s="115" t="s">
        <v>6</v>
      </c>
      <c r="I6" s="116"/>
      <c r="J6" s="117"/>
      <c r="L6" s="29">
        <v>3</v>
      </c>
    </row>
    <row r="7" spans="1:14" s="17" customFormat="1" ht="28.5" customHeight="1" x14ac:dyDescent="0.15">
      <c r="A7" s="66" t="s">
        <v>28</v>
      </c>
      <c r="B7" s="138" t="str">
        <f>IF(D3="Vorgegebene praktische Arbeit / Travail pratique prescrit / Lavoro pratico prestabilito","Planen der Aufträge und Organisieren der Arbeiten /
Projeter et réaliser des systèmes et solutions multimédias /
Progettare e realizzare soluzioni per sistemi multimediali","Ausführung und Resultat der Arbeit /
Résultat du travail /
Risultato del lavoro")</f>
        <v>Ausführung und Resultat der Arbeit /
Résultat du travail /
Risultato del lavoro</v>
      </c>
      <c r="C7" s="139"/>
      <c r="D7" s="140"/>
      <c r="E7" s="51"/>
      <c r="F7" s="33">
        <f>IF(D3="Vorgegebene praktische Arbeit / Travail pratique prescrit / Lavoro pratico prestabilito",(30/100),(60/100))</f>
        <v>0.6</v>
      </c>
      <c r="G7" s="34">
        <f>E7*F7*100</f>
        <v>0</v>
      </c>
      <c r="H7" s="105"/>
      <c r="I7" s="105"/>
      <c r="J7" s="105"/>
      <c r="L7" s="29">
        <v>3.5</v>
      </c>
    </row>
    <row r="8" spans="1:14" s="17" customFormat="1" ht="28.5" customHeight="1" x14ac:dyDescent="0.15">
      <c r="A8" s="66" t="s">
        <v>29</v>
      </c>
      <c r="B8" s="138" t="str">
        <f>IF(D3="Vorgegebene praktische Arbeit / Travail pratique prescrit / Lavoro pratico prestabilito","Entwerfen und Gestalten von Architekturmodellen /
Mettre en place des solutions multimédias basées sur le réseau /
Realizzare delle reti multimediali","Dokumentation /
Documentation /
Documentazione")</f>
        <v>Dokumentation /
Documentation /
Documentazione</v>
      </c>
      <c r="C8" s="139"/>
      <c r="D8" s="140"/>
      <c r="E8" s="51"/>
      <c r="F8" s="33">
        <f>IF(D3="Vorgegebene praktische Arbeit / Travail pratique prescrit / Lavoro pratico prestabilito",(70/100),(10/100))</f>
        <v>0.1</v>
      </c>
      <c r="G8" s="34">
        <f>E8*F8*100</f>
        <v>0</v>
      </c>
      <c r="H8" s="105"/>
      <c r="I8" s="105"/>
      <c r="J8" s="105"/>
      <c r="L8" s="29">
        <v>4</v>
      </c>
    </row>
    <row r="9" spans="1:14" s="17" customFormat="1" ht="28.5" customHeight="1" x14ac:dyDescent="0.15">
      <c r="A9" s="66" t="s">
        <v>38</v>
      </c>
      <c r="B9" s="138" t="str">
        <f>IF(D3="Vorgegebene praktische Arbeit / Travail pratique prescrit / Lavoro pratico prestabilito","nur IPA /
seulement TPI /
solamente LPI","Präsentation /
Présentation /
Presentazione")</f>
        <v>Präsentation /
Présentation /
Presentazione</v>
      </c>
      <c r="C9" s="139"/>
      <c r="D9" s="140"/>
      <c r="E9" s="51"/>
      <c r="F9" s="33">
        <f>IF(D3="Vorgegebene praktische Arbeit / Travail pratique prescrit / Lavoro pratico prestabilito","",(10/100))</f>
        <v>0.1</v>
      </c>
      <c r="G9" s="34">
        <f>IF(D3="Vorgegebene praktische Arbeit / Travail pratique prescrit / Lavoro pratico prestabilito","",(E9*F9*100))</f>
        <v>0</v>
      </c>
      <c r="H9" s="144"/>
      <c r="I9" s="145"/>
      <c r="J9" s="146"/>
      <c r="L9" s="29">
        <v>4.5</v>
      </c>
    </row>
    <row r="10" spans="1:14" s="17" customFormat="1" ht="28.5" customHeight="1" thickBot="1" x14ac:dyDescent="0.2">
      <c r="A10" s="66" t="s">
        <v>36</v>
      </c>
      <c r="B10" s="138" t="str">
        <f>IF(D3="Vorgegebene praktische Arbeit / Travail pratique prescrit / Lavoro pratico prestabilito","nur IPA /
seulement TPI /
solamente LPI","Fachgespräch /
Conversation technique /
Discussione tecnica")</f>
        <v>Fachgespräch /
Conversation technique /
Discussione tecnica</v>
      </c>
      <c r="C10" s="139"/>
      <c r="D10" s="140"/>
      <c r="E10" s="51"/>
      <c r="F10" s="33">
        <f>IF(D3="Vorgegebene praktische Arbeit / Travail pratique prescrit / Lavoro pratico prestabilito","",(20/100))</f>
        <v>0.2</v>
      </c>
      <c r="G10" s="34">
        <f>IF(D3="Vorgegebene praktische Arbeit / Travail pratique prescrit / Lavoro pratico prestabilito","",(E10*F10*100))</f>
        <v>0</v>
      </c>
      <c r="H10" s="141"/>
      <c r="I10" s="142"/>
      <c r="J10" s="143"/>
      <c r="L10" s="29">
        <v>5</v>
      </c>
    </row>
    <row r="11" spans="1:14" s="17" customFormat="1" ht="28.5" customHeight="1" thickTop="1" thickBot="1" x14ac:dyDescent="0.2">
      <c r="A11" s="16"/>
      <c r="B11" s="35"/>
      <c r="C11" s="35"/>
      <c r="D11" s="35"/>
      <c r="E11" s="35"/>
      <c r="F11" s="35"/>
      <c r="G11" s="27">
        <f>SUM(G7:G10)</f>
        <v>0</v>
      </c>
      <c r="H11" s="110" t="s">
        <v>31</v>
      </c>
      <c r="I11" s="111"/>
      <c r="J11" s="36">
        <f>G11/100</f>
        <v>0</v>
      </c>
      <c r="L11" s="29">
        <v>5.5</v>
      </c>
    </row>
    <row r="12" spans="1:14" s="17" customFormat="1" ht="15" customHeight="1" thickTop="1" x14ac:dyDescent="0.15">
      <c r="A12" s="16"/>
      <c r="B12" s="35"/>
      <c r="C12" s="35"/>
      <c r="D12" s="35"/>
      <c r="E12" s="54"/>
      <c r="F12" s="68"/>
      <c r="G12" s="68"/>
      <c r="H12" s="68"/>
      <c r="I12" s="68"/>
      <c r="J12" s="19"/>
      <c r="L12" s="29">
        <v>6</v>
      </c>
    </row>
    <row r="13" spans="1:14" s="17" customFormat="1" ht="13.5" customHeight="1" x14ac:dyDescent="0.15">
      <c r="A13" s="16"/>
      <c r="B13" s="35"/>
      <c r="C13" s="35"/>
      <c r="D13" s="35"/>
      <c r="E13" s="35"/>
      <c r="F13" s="35"/>
      <c r="G13" s="26"/>
      <c r="H13" s="38"/>
      <c r="I13" s="39"/>
      <c r="J13" s="19"/>
    </row>
    <row r="14" spans="1:14" s="17" customFormat="1" ht="28.5" customHeight="1" x14ac:dyDescent="0.15">
      <c r="A14" s="118" t="s">
        <v>50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4" s="32" customFormat="1" ht="28.5" customHeight="1" x14ac:dyDescent="0.2">
      <c r="A15" s="112" t="s">
        <v>32</v>
      </c>
      <c r="B15" s="113"/>
      <c r="C15" s="113"/>
      <c r="D15" s="114"/>
      <c r="E15" s="30" t="s">
        <v>27</v>
      </c>
      <c r="F15" s="31" t="s">
        <v>33</v>
      </c>
      <c r="G15" s="31" t="s">
        <v>22</v>
      </c>
      <c r="H15" s="115" t="s">
        <v>6</v>
      </c>
      <c r="I15" s="116"/>
      <c r="J15" s="117"/>
    </row>
    <row r="16" spans="1:14" s="17" customFormat="1" ht="28.5" customHeight="1" x14ac:dyDescent="0.15">
      <c r="A16" s="66" t="s">
        <v>28</v>
      </c>
      <c r="B16" s="121" t="s">
        <v>51</v>
      </c>
      <c r="C16" s="122"/>
      <c r="D16" s="123"/>
      <c r="E16" s="51"/>
      <c r="F16" s="33">
        <v>0.35</v>
      </c>
      <c r="G16" s="34">
        <f>E16*F16*100</f>
        <v>0</v>
      </c>
      <c r="H16" s="105"/>
      <c r="I16" s="105"/>
      <c r="J16" s="105"/>
    </row>
    <row r="17" spans="1:12" s="17" customFormat="1" ht="28.5" customHeight="1" thickBot="1" x14ac:dyDescent="0.2">
      <c r="A17" s="66" t="s">
        <v>29</v>
      </c>
      <c r="B17" s="121" t="s">
        <v>52</v>
      </c>
      <c r="C17" s="122"/>
      <c r="D17" s="123"/>
      <c r="E17" s="51"/>
      <c r="F17" s="33">
        <v>0.65</v>
      </c>
      <c r="G17" s="34">
        <f>E17*F17*100</f>
        <v>0</v>
      </c>
      <c r="H17" s="124"/>
      <c r="I17" s="125"/>
      <c r="J17" s="126"/>
      <c r="L17" s="29">
        <v>6</v>
      </c>
    </row>
    <row r="18" spans="1:12" s="17" customFormat="1" ht="28.5" customHeight="1" thickTop="1" thickBot="1" x14ac:dyDescent="0.2">
      <c r="A18" s="16"/>
      <c r="B18" s="35"/>
      <c r="C18" s="35"/>
      <c r="D18" s="35"/>
      <c r="E18" s="35"/>
      <c r="F18" s="35"/>
      <c r="G18" s="27">
        <f>SUM(G16:G17)</f>
        <v>0</v>
      </c>
      <c r="H18" s="110" t="s">
        <v>31</v>
      </c>
      <c r="I18" s="111"/>
      <c r="J18" s="36">
        <f>G18/100</f>
        <v>0</v>
      </c>
      <c r="L18" s="29"/>
    </row>
    <row r="19" spans="1:12" s="17" customFormat="1" ht="13.5" customHeight="1" thickTop="1" x14ac:dyDescent="0.15">
      <c r="A19" s="16"/>
      <c r="B19" s="35"/>
      <c r="C19" s="35"/>
      <c r="D19" s="35"/>
      <c r="E19" s="54"/>
      <c r="F19" s="57"/>
      <c r="G19" s="57"/>
      <c r="H19" s="57"/>
      <c r="I19" s="57"/>
      <c r="J19" s="19"/>
      <c r="L19" s="29"/>
    </row>
    <row r="20" spans="1:12" s="37" customFormat="1" ht="28.5" customHeight="1" x14ac:dyDescent="0.2">
      <c r="A20" s="134" t="s">
        <v>7</v>
      </c>
      <c r="B20" s="134"/>
      <c r="C20" s="134"/>
      <c r="D20" s="134"/>
      <c r="E20" s="134"/>
      <c r="F20" s="134"/>
      <c r="G20" s="134"/>
      <c r="H20" s="134"/>
      <c r="I20" s="134"/>
      <c r="J20" s="135"/>
      <c r="L20" s="17"/>
    </row>
    <row r="21" spans="1:12" s="32" customFormat="1" ht="28.5" customHeight="1" x14ac:dyDescent="0.15">
      <c r="A21" s="136"/>
      <c r="B21" s="113"/>
      <c r="C21" s="113"/>
      <c r="D21" s="114"/>
      <c r="E21" s="30" t="s">
        <v>30</v>
      </c>
      <c r="F21" s="31" t="s">
        <v>33</v>
      </c>
      <c r="G21" s="31" t="s">
        <v>22</v>
      </c>
      <c r="H21" s="115" t="s">
        <v>6</v>
      </c>
      <c r="I21" s="116"/>
      <c r="J21" s="117"/>
      <c r="L21" s="17"/>
    </row>
    <row r="22" spans="1:12" s="17" customFormat="1" ht="28.5" customHeight="1" x14ac:dyDescent="0.2">
      <c r="A22" s="67" t="s">
        <v>17</v>
      </c>
      <c r="B22" s="109" t="s">
        <v>53</v>
      </c>
      <c r="C22" s="109"/>
      <c r="D22" s="109"/>
      <c r="E22" s="23">
        <f>J11</f>
        <v>0</v>
      </c>
      <c r="F22" s="55">
        <v>0.5</v>
      </c>
      <c r="G22" s="34">
        <f>E22*F22*100</f>
        <v>0</v>
      </c>
      <c r="H22" s="105"/>
      <c r="I22" s="105"/>
      <c r="J22" s="105"/>
      <c r="L22" s="37"/>
    </row>
    <row r="23" spans="1:12" s="17" customFormat="1" ht="28.5" customHeight="1" x14ac:dyDescent="0.2">
      <c r="A23" s="67" t="s">
        <v>18</v>
      </c>
      <c r="B23" s="106" t="s">
        <v>54</v>
      </c>
      <c r="C23" s="106"/>
      <c r="D23" s="106"/>
      <c r="E23" s="23">
        <f>J18</f>
        <v>0</v>
      </c>
      <c r="F23" s="55">
        <v>0.15</v>
      </c>
      <c r="G23" s="34">
        <f>E23*F23*100</f>
        <v>0</v>
      </c>
      <c r="H23" s="105"/>
      <c r="I23" s="105"/>
      <c r="J23" s="105"/>
      <c r="L23" s="37"/>
    </row>
    <row r="24" spans="1:12" s="17" customFormat="1" ht="28.5" customHeight="1" x14ac:dyDescent="0.15">
      <c r="A24" s="67" t="s">
        <v>19</v>
      </c>
      <c r="B24" s="121" t="s">
        <v>23</v>
      </c>
      <c r="C24" s="122"/>
      <c r="D24" s="123"/>
      <c r="E24" s="18"/>
      <c r="F24" s="55">
        <v>0.2</v>
      </c>
      <c r="G24" s="34">
        <f>E24*F24*100</f>
        <v>0</v>
      </c>
      <c r="H24" s="105"/>
      <c r="I24" s="105"/>
      <c r="J24" s="105"/>
      <c r="L24" s="32"/>
    </row>
    <row r="25" spans="1:12" s="17" customFormat="1" ht="28.5" customHeight="1" thickBot="1" x14ac:dyDescent="0.2">
      <c r="A25" s="67" t="s">
        <v>20</v>
      </c>
      <c r="B25" s="129" t="s">
        <v>55</v>
      </c>
      <c r="C25" s="130"/>
      <c r="D25" s="131"/>
      <c r="E25" s="51"/>
      <c r="F25" s="55">
        <v>0.15</v>
      </c>
      <c r="G25" s="34">
        <f>E25*F25*100</f>
        <v>0</v>
      </c>
      <c r="H25" s="105"/>
      <c r="I25" s="105"/>
      <c r="J25" s="105"/>
      <c r="L25" s="32"/>
    </row>
    <row r="26" spans="1:12" s="17" customFormat="1" ht="28.5" customHeight="1" thickTop="1" thickBot="1" x14ac:dyDescent="0.2">
      <c r="A26" s="16"/>
      <c r="B26" s="35"/>
      <c r="C26" s="35"/>
      <c r="D26" s="35"/>
      <c r="E26" s="35"/>
      <c r="F26" s="35"/>
      <c r="G26" s="58">
        <f>SUM(G22:G25)</f>
        <v>0</v>
      </c>
      <c r="H26" s="132" t="s">
        <v>34</v>
      </c>
      <c r="I26" s="133"/>
      <c r="J26" s="52">
        <f>SUM(G26/100)</f>
        <v>0</v>
      </c>
    </row>
    <row r="27" spans="1:12" s="37" customFormat="1" ht="13.5" customHeight="1" thickTop="1" x14ac:dyDescent="0.2">
      <c r="A27" s="16"/>
      <c r="B27" s="16"/>
      <c r="C27" s="16"/>
      <c r="D27" s="16"/>
      <c r="E27" s="16"/>
      <c r="F27" s="16"/>
      <c r="G27" s="19"/>
      <c r="H27" s="20"/>
      <c r="I27" s="21"/>
      <c r="J27" s="19"/>
      <c r="L27" s="17"/>
    </row>
    <row r="28" spans="1:12" s="37" customFormat="1" ht="14.25" customHeight="1" x14ac:dyDescent="0.2">
      <c r="A28" s="40" t="s">
        <v>12</v>
      </c>
      <c r="B28" s="41"/>
      <c r="C28" s="41"/>
      <c r="D28" s="41"/>
      <c r="E28" s="41"/>
      <c r="F28" s="41"/>
      <c r="G28" s="42"/>
      <c r="H28" s="43"/>
      <c r="I28" s="43"/>
      <c r="J28" s="42"/>
      <c r="L28" s="17"/>
    </row>
    <row r="29" spans="1:12" s="32" customFormat="1" ht="14.25" customHeight="1" x14ac:dyDescent="0.2">
      <c r="A29" s="44" t="s">
        <v>21</v>
      </c>
      <c r="B29" s="45"/>
      <c r="C29" s="45"/>
      <c r="D29" s="45"/>
      <c r="E29" s="45"/>
      <c r="F29" s="45"/>
      <c r="G29" s="42"/>
      <c r="H29" s="43"/>
      <c r="I29" s="43"/>
      <c r="J29" s="42"/>
      <c r="L29" s="37"/>
    </row>
    <row r="30" spans="1:12" s="32" customFormat="1" ht="13.5" customHeight="1" x14ac:dyDescent="0.2">
      <c r="A30" s="44"/>
      <c r="B30" s="45"/>
      <c r="C30" s="45"/>
      <c r="D30" s="45"/>
      <c r="E30" s="45"/>
      <c r="F30" s="45"/>
      <c r="G30" s="42"/>
      <c r="H30" s="43"/>
      <c r="I30" s="43"/>
      <c r="J30" s="42"/>
      <c r="L30" s="37"/>
    </row>
    <row r="31" spans="1:12" s="17" customFormat="1" ht="36" customHeight="1" x14ac:dyDescent="0.2">
      <c r="A31" s="107" t="s">
        <v>35</v>
      </c>
      <c r="B31" s="108"/>
      <c r="C31" s="108"/>
      <c r="D31" s="108"/>
      <c r="E31" s="108"/>
      <c r="F31" s="108"/>
      <c r="G31" s="108"/>
      <c r="H31" s="108"/>
      <c r="I31" s="108"/>
      <c r="J31" s="108"/>
      <c r="L31" s="32"/>
    </row>
    <row r="32" spans="1:12" s="17" customFormat="1" ht="15" customHeight="1" x14ac:dyDescent="0.15">
      <c r="A32" s="46"/>
      <c r="G32" s="22"/>
    </row>
    <row r="33" spans="1:12" s="17" customFormat="1" ht="15" customHeight="1" x14ac:dyDescent="0.15">
      <c r="A33" s="128" t="s">
        <v>8</v>
      </c>
      <c r="B33" s="128"/>
      <c r="C33" s="128"/>
      <c r="D33" s="128"/>
      <c r="E33" s="128"/>
      <c r="F33" s="128"/>
      <c r="G33" s="128"/>
      <c r="H33" s="128"/>
      <c r="I33" s="128"/>
      <c r="J33" s="128"/>
    </row>
    <row r="34" spans="1:12" s="37" customFormat="1" ht="12" customHeight="1" x14ac:dyDescent="0.2">
      <c r="A34" s="46"/>
      <c r="B34" s="17"/>
      <c r="C34" s="17"/>
      <c r="D34" s="17"/>
      <c r="E34" s="17"/>
      <c r="F34" s="17"/>
      <c r="G34" s="22"/>
      <c r="H34" s="17"/>
      <c r="I34" s="17"/>
      <c r="J34" s="17"/>
      <c r="L34" s="17"/>
    </row>
    <row r="35" spans="1:12" s="37" customFormat="1" ht="15" customHeight="1" x14ac:dyDescent="0.2">
      <c r="A35" s="104" t="s">
        <v>39</v>
      </c>
      <c r="B35" s="104"/>
      <c r="C35" s="104"/>
      <c r="D35" s="62"/>
      <c r="E35" s="103" t="s">
        <v>37</v>
      </c>
      <c r="F35" s="103"/>
      <c r="G35" s="103"/>
      <c r="H35" s="103"/>
      <c r="I35" s="103"/>
      <c r="J35" s="61"/>
      <c r="L35" s="17"/>
    </row>
    <row r="36" spans="1:12" s="32" customFormat="1" ht="12.75" customHeight="1" x14ac:dyDescent="0.2">
      <c r="A36" s="104"/>
      <c r="B36" s="104"/>
      <c r="C36" s="104"/>
      <c r="D36" s="62"/>
      <c r="E36" s="103"/>
      <c r="F36" s="103"/>
      <c r="G36" s="103"/>
      <c r="H36" s="103"/>
      <c r="I36" s="103"/>
      <c r="J36" s="61"/>
      <c r="L36" s="41"/>
    </row>
    <row r="37" spans="1:12" s="17" customFormat="1" ht="39.75" customHeight="1" x14ac:dyDescent="0.2">
      <c r="A37" s="63"/>
      <c r="B37" s="101"/>
      <c r="C37" s="101"/>
      <c r="D37" s="65"/>
      <c r="E37" s="102"/>
      <c r="F37" s="102"/>
      <c r="G37" s="102"/>
      <c r="H37" s="102"/>
      <c r="I37" s="102"/>
      <c r="J37" s="64"/>
      <c r="L37" s="41"/>
    </row>
    <row r="38" spans="1:12" s="17" customFormat="1" ht="27" customHeight="1" x14ac:dyDescent="0.15">
      <c r="A38" s="46"/>
    </row>
    <row r="39" spans="1:12" s="17" customFormat="1" ht="27" customHeight="1" x14ac:dyDescent="0.2">
      <c r="A39" s="46"/>
      <c r="L39" s="41"/>
    </row>
    <row r="40" spans="1:12" s="17" customFormat="1" ht="15" customHeight="1" x14ac:dyDescent="0.2">
      <c r="A40" s="46"/>
      <c r="K40" s="22"/>
      <c r="L40" s="41"/>
    </row>
    <row r="41" spans="1:12" s="41" customFormat="1" ht="10.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47"/>
    </row>
    <row r="42" spans="1:12" s="41" customFormat="1" ht="10.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2">
      <c r="A43" s="46"/>
      <c r="L43" s="48"/>
    </row>
    <row r="44" spans="1:12" s="41" customFormat="1" ht="12.7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41" customFormat="1" ht="12.7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29"/>
    </row>
    <row r="46" spans="1:12" s="41" customFormat="1" ht="12.7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17" customFormat="1" ht="15" customHeight="1" x14ac:dyDescent="0.15">
      <c r="A47" s="46"/>
      <c r="L47" s="29"/>
    </row>
    <row r="48" spans="1:12" s="37" customFormat="1" ht="12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17" customFormat="1" ht="6.75" customHeight="1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12.75" customHeight="1" x14ac:dyDescent="0.15">
      <c r="A51" s="46"/>
      <c r="L51" s="29"/>
    </row>
    <row r="52" spans="1:12" s="17" customFormat="1" ht="33.75" customHeight="1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L67" s="29"/>
    </row>
    <row r="68" spans="1:12" s="17" customFormat="1" ht="9" x14ac:dyDescent="0.15">
      <c r="L68" s="29"/>
    </row>
    <row r="69" spans="1:12" s="17" customFormat="1" ht="9" x14ac:dyDescent="0.15"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50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50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50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</sheetData>
  <sheetProtection algorithmName="SHA-512" hashValue="lq/bPF/o0g+PszOI/IKd86Zy8PCtfVcoGwVFg0djvGwsbkw8oQxoo1HwBEv9gGqxCP9rQKY5uCSbgGCeTTDFog==" saltValue="TEqzAsQL7NJNvXOw3IdTyQ==" spinCount="100000" sheet="1" objects="1" scenarios="1"/>
  <mergeCells count="42">
    <mergeCell ref="A20:J20"/>
    <mergeCell ref="A21:D21"/>
    <mergeCell ref="H21:J21"/>
    <mergeCell ref="D3:J3"/>
    <mergeCell ref="A5:J5"/>
    <mergeCell ref="A6:D6"/>
    <mergeCell ref="H6:J6"/>
    <mergeCell ref="B7:D7"/>
    <mergeCell ref="H7:J7"/>
    <mergeCell ref="B8:D8"/>
    <mergeCell ref="H8:J8"/>
    <mergeCell ref="B10:D10"/>
    <mergeCell ref="H10:J10"/>
    <mergeCell ref="H11:I11"/>
    <mergeCell ref="B9:D9"/>
    <mergeCell ref="H9:J9"/>
    <mergeCell ref="H18:I18"/>
    <mergeCell ref="A15:D15"/>
    <mergeCell ref="H15:J15"/>
    <mergeCell ref="A14:J14"/>
    <mergeCell ref="H1:J1"/>
    <mergeCell ref="A1:B1"/>
    <mergeCell ref="H16:J16"/>
    <mergeCell ref="B16:D16"/>
    <mergeCell ref="B17:D17"/>
    <mergeCell ref="H17:J17"/>
    <mergeCell ref="A3:C3"/>
    <mergeCell ref="B37:C37"/>
    <mergeCell ref="E37:I37"/>
    <mergeCell ref="E35:I36"/>
    <mergeCell ref="A35:C36"/>
    <mergeCell ref="H22:J22"/>
    <mergeCell ref="B23:D23"/>
    <mergeCell ref="H23:J23"/>
    <mergeCell ref="A31:J31"/>
    <mergeCell ref="B22:D22"/>
    <mergeCell ref="A33:J33"/>
    <mergeCell ref="B24:D24"/>
    <mergeCell ref="H24:J24"/>
    <mergeCell ref="B25:D25"/>
    <mergeCell ref="H25:J25"/>
    <mergeCell ref="H26:I26"/>
  </mergeCells>
  <phoneticPr fontId="0" type="noConversion"/>
  <conditionalFormatting sqref="B9:D9">
    <cfRule type="colorScale" priority="3">
      <colorScale>
        <cfvo type="min"/>
        <cfvo type="max"/>
        <color rgb="FFFFEF9C"/>
        <color rgb="FF63BE7B"/>
      </colorScale>
    </cfRule>
  </conditionalFormatting>
  <dataValidations count="4">
    <dataValidation type="decimal" operator="lessThanOrEqual" allowBlank="1" showInputMessage="1" showErrorMessage="1" sqref="E24">
      <formula1>6</formula1>
    </dataValidation>
    <dataValidation type="list" allowBlank="1" showInputMessage="1" showErrorMessage="1" sqref="D3">
      <formula1>$N$3:$N$5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7:E10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6:E17 E25">
      <formula1>$L$2:$L$12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89CF6B6B-0BAF-442C-8FE1-FFF5528956F0}">
            <xm:f>NOT(ISERROR(SEARCH($B$9,E9)))</xm:f>
            <xm:f>$B$9</xm:f>
            <x14:dxf>
              <fill>
                <patternFill>
                  <bgColor theme="1"/>
                </patternFill>
              </fill>
            </x14:dxf>
          </x14:cfRule>
          <xm:sqref>E10:F10 H9:J10 F9</xm:sqref>
        </x14:conditionalFormatting>
        <x14:conditionalFormatting xmlns:xm="http://schemas.microsoft.com/office/excel/2006/main">
          <x14:cfRule type="containsText" priority="2" operator="containsText" id="{6363E0E5-567E-4351-818D-F5E3BC8319D6}">
            <xm:f>NOT(ISERROR(SEARCH($B$9,G9)))</xm:f>
            <xm:f>$B$9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G9:G11</xm:sqref>
        </x14:conditionalFormatting>
        <x14:conditionalFormatting xmlns:xm="http://schemas.microsoft.com/office/excel/2006/main">
          <x14:cfRule type="containsText" priority="1" operator="containsText" id="{3018DDCD-87AB-4932-B7D1-BB87D7A119D4}">
            <xm:f>NOT(ISERROR(SEARCH($B$9,E9)))</xm:f>
            <xm:f>$B$9</xm:f>
            <x14:dxf>
              <fill>
                <patternFill>
                  <bgColor theme="1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2018-08-22T14:16:38Z</cp:lastPrinted>
  <dcterms:created xsi:type="dcterms:W3CDTF">2006-01-30T14:36:36Z</dcterms:created>
  <dcterms:modified xsi:type="dcterms:W3CDTF">2018-09-19T13:29:02Z</dcterms:modified>
</cp:coreProperties>
</file>